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gillin\Desktop\"/>
    </mc:Choice>
  </mc:AlternateContent>
  <bookViews>
    <workbookView xWindow="0" yWindow="0" windowWidth="19200" windowHeight="7050"/>
  </bookViews>
  <sheets>
    <sheet name="Sheet1" sheetId="1" r:id="rId1"/>
    <sheet name="Sheet2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E29" i="1"/>
  <c r="E22" i="1"/>
  <c r="E18" i="1"/>
  <c r="E19" i="1" s="1"/>
  <c r="E20" i="1" s="1"/>
  <c r="E13" i="1"/>
  <c r="K12" i="1"/>
  <c r="H12" i="1"/>
  <c r="E12" i="1"/>
  <c r="E14" i="1" l="1"/>
  <c r="H13" i="1"/>
  <c r="H26" i="1" s="1"/>
  <c r="H22" i="1"/>
  <c r="H24" i="1" s="1"/>
  <c r="K22" i="1"/>
  <c r="K24" i="1" s="1"/>
  <c r="K13" i="1"/>
  <c r="K26" i="1" s="1"/>
  <c r="E23" i="1"/>
  <c r="E24" i="1" s="1"/>
  <c r="E28" i="1" l="1"/>
  <c r="E30" i="1" s="1"/>
  <c r="E31" i="1" s="1"/>
  <c r="K14" i="1"/>
  <c r="K28" i="1" s="1"/>
  <c r="H14" i="1"/>
  <c r="H28" i="1" s="1"/>
  <c r="H30" i="1" l="1"/>
  <c r="H31" i="1" s="1"/>
  <c r="H34" i="1"/>
  <c r="H35" i="1" s="1"/>
  <c r="K30" i="1"/>
  <c r="K31" i="1" s="1"/>
  <c r="K34" i="1"/>
  <c r="K35" i="1" s="1"/>
</calcChain>
</file>

<file path=xl/sharedStrings.xml><?xml version="1.0" encoding="utf-8"?>
<sst xmlns="http://schemas.openxmlformats.org/spreadsheetml/2006/main" count="36" uniqueCount="30">
  <si>
    <t>Average number of donations / month</t>
  </si>
  <si>
    <t>Average amount of donation</t>
  </si>
  <si>
    <t>Total annual donations</t>
  </si>
  <si>
    <t>Virgin Money Giving</t>
  </si>
  <si>
    <t>% of donations with Gift Aid</t>
  </si>
  <si>
    <t>% of people choosing to pay Virgin's fees</t>
  </si>
  <si>
    <t>JustGiving START</t>
  </si>
  <si>
    <t>JustGiving GROW</t>
  </si>
  <si>
    <t>Gift Aid recovered</t>
  </si>
  <si>
    <t>Gross income</t>
  </si>
  <si>
    <t>Monthly fees</t>
  </si>
  <si>
    <t>Just Giving's Fees</t>
  </si>
  <si>
    <t>£15+VAT up to £15000 pa</t>
  </si>
  <si>
    <t>£39+VAT over £15000 pa</t>
  </si>
  <si>
    <t>Platform fees</t>
  </si>
  <si>
    <t xml:space="preserve">     Less fees paid by people who choose</t>
  </si>
  <si>
    <t>Net platform fees</t>
  </si>
  <si>
    <t>Payment processing fees</t>
  </si>
  <si>
    <t>Net paymment processing fees</t>
  </si>
  <si>
    <t>Gift Aid charge</t>
  </si>
  <si>
    <t>Total before initial registration fee</t>
  </si>
  <si>
    <t>n/a</t>
  </si>
  <si>
    <t>Total in year 1 with initial registration fee</t>
  </si>
  <si>
    <t>Initial registration fee</t>
  </si>
  <si>
    <t>Total over three years</t>
  </si>
  <si>
    <t xml:space="preserve">Virgin Money Giving / Just Giving comparison </t>
  </si>
  <si>
    <t>Based on fees as at 13/10/20</t>
  </si>
  <si>
    <t>If you DIY for Gift Aid recovery</t>
  </si>
  <si>
    <t>Total per year</t>
  </si>
  <si>
    <t>* Virgin has an initial up front fee, meaning smaller charities will make less than on the JustGiving START package in year 1
* That cost is a sunk cost, however, and if you then look over three years you may well make more by using Virgin than JustGiving's START package
* JustGiving's GROW package has more features, but there's an annual charge
* Both Virgin Money Giving and JustGiving charge card fees - which is cheaper for you depends on the average donation size (Virgin is a fixed %, JustGiving a lower % plus a fixed element)
* Virgin Money Giving charges a "platform fee" per donation - JustGiving don't (but their GROW package has a fixed monthly fee)
* ViriginMoneyGiving offer donors the chance to cover the fees; their experience is that 80% of people do, but the spreadsheet below allows you to play with this if you think people will be more/less generous
* JustGiving levy 5% of the Gift Aid they recover - although you can opt to do this yourself; Virgin Money Giving don't - so again, the proportion of people Gift Aiding will make a difference to the costs
* JustGiving's GROW package (with the fee) offers a donate button you can put on a website and reporting, as does Virgin Money Giving. JustGiving's START package doesn't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</si>
</sst>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0" fontId="0" fillId="3" borderId="0" xfId="0" applyNumberFormat="1" applyFill="1"/>
    <xf numFmtId="164" fontId="0" fillId="0" borderId="1" xfId="0" applyNumberFormat="1" applyBorder="1"/>
    <xf numFmtId="0" fontId="0" fillId="0" borderId="0" xfId="0" quotePrefix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A3" sqref="A3:L3"/>
    </sheetView>
  </sheetViews>
  <sheetFormatPr defaultRowHeight="14.5" x14ac:dyDescent="0.35"/>
  <cols>
    <col min="5" max="5" width="9.81640625" bestFit="1" customWidth="1"/>
  </cols>
  <sheetData>
    <row r="1" spans="1:12" x14ac:dyDescent="0.35">
      <c r="A1" t="s">
        <v>25</v>
      </c>
    </row>
    <row r="2" spans="1:12" x14ac:dyDescent="0.35">
      <c r="A2" t="s">
        <v>26</v>
      </c>
    </row>
    <row r="3" spans="1:12" ht="210" customHeight="1" x14ac:dyDescent="0.35">
      <c r="A3" s="7" t="s">
        <v>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2" x14ac:dyDescent="0.35">
      <c r="A5" t="s">
        <v>0</v>
      </c>
      <c r="E5" s="3">
        <v>30</v>
      </c>
    </row>
    <row r="6" spans="1:12" x14ac:dyDescent="0.35">
      <c r="A6" t="s">
        <v>1</v>
      </c>
      <c r="E6" s="4">
        <v>5</v>
      </c>
    </row>
    <row r="7" spans="1:12" x14ac:dyDescent="0.35">
      <c r="A7" t="s">
        <v>4</v>
      </c>
      <c r="E7" s="5">
        <v>0.8</v>
      </c>
    </row>
    <row r="8" spans="1:12" x14ac:dyDescent="0.35">
      <c r="A8" t="s">
        <v>5</v>
      </c>
      <c r="E8" s="5">
        <v>0.8</v>
      </c>
    </row>
    <row r="9" spans="1:12" x14ac:dyDescent="0.35">
      <c r="A9" t="s">
        <v>11</v>
      </c>
      <c r="E9" s="3" t="s">
        <v>12</v>
      </c>
    </row>
    <row r="10" spans="1:12" x14ac:dyDescent="0.35">
      <c r="E10" s="3"/>
    </row>
    <row r="11" spans="1:12" x14ac:dyDescent="0.35">
      <c r="E11" t="s">
        <v>3</v>
      </c>
      <c r="H11" t="s">
        <v>6</v>
      </c>
      <c r="K11" t="s">
        <v>7</v>
      </c>
    </row>
    <row r="12" spans="1:12" x14ac:dyDescent="0.35">
      <c r="A12" t="s">
        <v>2</v>
      </c>
      <c r="E12" s="1">
        <f>$E$5*$E$6*12</f>
        <v>1800</v>
      </c>
      <c r="H12" s="1">
        <f>$E$5*$E$6*12</f>
        <v>1800</v>
      </c>
      <c r="K12" s="1">
        <f>$E$5*$E$6*12</f>
        <v>1800</v>
      </c>
    </row>
    <row r="13" spans="1:12" x14ac:dyDescent="0.35">
      <c r="A13" t="s">
        <v>8</v>
      </c>
      <c r="E13" s="6">
        <f>$E$7*E12*0.25</f>
        <v>360</v>
      </c>
      <c r="F13" s="1"/>
      <c r="G13" s="1"/>
      <c r="H13" s="6">
        <f>$E$7*H12*0.25</f>
        <v>360</v>
      </c>
      <c r="I13" s="1"/>
      <c r="J13" s="1"/>
      <c r="K13" s="6">
        <f>$E$7*K12*0.25</f>
        <v>360</v>
      </c>
    </row>
    <row r="14" spans="1:12" x14ac:dyDescent="0.35">
      <c r="A14" t="s">
        <v>9</v>
      </c>
      <c r="E14" s="1">
        <f>SUM(E12:E13)</f>
        <v>2160</v>
      </c>
      <c r="F14" s="1"/>
      <c r="G14" s="1"/>
      <c r="H14" s="1">
        <f>SUM(H12:H13)</f>
        <v>2160</v>
      </c>
      <c r="I14" s="1"/>
      <c r="J14" s="1"/>
      <c r="K14" s="1">
        <f>SUM(K12:K13)</f>
        <v>2160</v>
      </c>
    </row>
    <row r="15" spans="1:12" x14ac:dyDescent="0.35">
      <c r="E15" s="1"/>
      <c r="F15" s="1"/>
      <c r="G15" s="1"/>
      <c r="H15" s="1"/>
      <c r="I15" s="1"/>
      <c r="J15" s="1"/>
      <c r="K15" s="1"/>
    </row>
    <row r="16" spans="1:12" x14ac:dyDescent="0.35">
      <c r="A16" t="s">
        <v>10</v>
      </c>
      <c r="E16" s="1">
        <v>0</v>
      </c>
      <c r="F16" s="1"/>
      <c r="G16" s="1"/>
      <c r="H16" s="1">
        <v>0</v>
      </c>
      <c r="I16" s="1"/>
      <c r="J16" s="1"/>
      <c r="K16" s="1">
        <f>-IF(E9=Sheet2!A2,15,39)*1.2*12</f>
        <v>-216</v>
      </c>
    </row>
    <row r="17" spans="1:11" x14ac:dyDescent="0.35">
      <c r="E17" s="1"/>
      <c r="F17" s="1"/>
      <c r="G17" s="1"/>
      <c r="H17" s="1"/>
      <c r="I17" s="1"/>
      <c r="J17" s="1"/>
      <c r="K17" s="1"/>
    </row>
    <row r="18" spans="1:11" x14ac:dyDescent="0.35">
      <c r="A18" t="s">
        <v>14</v>
      </c>
      <c r="E18" s="1">
        <f>-2%*E12</f>
        <v>-36</v>
      </c>
      <c r="F18" s="1"/>
      <c r="G18" s="1"/>
      <c r="H18" s="1">
        <v>0</v>
      </c>
      <c r="I18" s="1"/>
      <c r="J18" s="1"/>
      <c r="K18" s="1">
        <v>0</v>
      </c>
    </row>
    <row r="19" spans="1:11" x14ac:dyDescent="0.35">
      <c r="A19" t="s">
        <v>15</v>
      </c>
      <c r="E19" s="1">
        <f>-E18*$E$8</f>
        <v>28.8</v>
      </c>
      <c r="F19" s="1"/>
      <c r="G19" s="1"/>
      <c r="H19" s="1" t="s">
        <v>21</v>
      </c>
      <c r="I19" s="1"/>
      <c r="J19" s="1"/>
      <c r="K19" s="1" t="s">
        <v>21</v>
      </c>
    </row>
    <row r="20" spans="1:11" x14ac:dyDescent="0.35">
      <c r="A20" t="s">
        <v>16</v>
      </c>
      <c r="E20" s="1">
        <f>SUM(E18:E19)</f>
        <v>-7.1999999999999993</v>
      </c>
      <c r="F20" s="1"/>
      <c r="G20" s="1"/>
      <c r="H20" s="1">
        <v>0</v>
      </c>
      <c r="I20" s="1"/>
      <c r="J20" s="1"/>
      <c r="K20" s="1">
        <v>0</v>
      </c>
    </row>
    <row r="21" spans="1:11" x14ac:dyDescent="0.35">
      <c r="E21" s="1"/>
      <c r="F21" s="1"/>
      <c r="G21" s="1"/>
      <c r="H21" s="1"/>
      <c r="I21" s="1"/>
      <c r="J21" s="1"/>
      <c r="K21" s="1"/>
    </row>
    <row r="22" spans="1:11" x14ac:dyDescent="0.35">
      <c r="A22" t="s">
        <v>17</v>
      </c>
      <c r="E22" s="1">
        <f>-0.025*E12</f>
        <v>-45</v>
      </c>
      <c r="F22" s="1"/>
      <c r="G22" s="1"/>
      <c r="H22" s="1">
        <f>-0.02*$E$5*12-0.019*H12</f>
        <v>-41.399999999999991</v>
      </c>
      <c r="I22" s="1"/>
      <c r="J22" s="1"/>
      <c r="K22" s="1">
        <f>-0.02*$E$5*12-0.019*K12</f>
        <v>-41.399999999999991</v>
      </c>
    </row>
    <row r="23" spans="1:11" x14ac:dyDescent="0.35">
      <c r="A23" t="s">
        <v>15</v>
      </c>
      <c r="E23" s="6">
        <f>-E22*$E$8</f>
        <v>36</v>
      </c>
      <c r="F23" s="1"/>
      <c r="G23" s="1"/>
      <c r="H23" s="1" t="s">
        <v>21</v>
      </c>
      <c r="I23" s="1"/>
      <c r="J23" s="1"/>
      <c r="K23" s="1" t="s">
        <v>21</v>
      </c>
    </row>
    <row r="24" spans="1:11" x14ac:dyDescent="0.35">
      <c r="A24" t="s">
        <v>18</v>
      </c>
      <c r="E24" s="1">
        <f>SUM(E22:E23)</f>
        <v>-9</v>
      </c>
      <c r="F24" s="1"/>
      <c r="G24" s="1"/>
      <c r="H24" s="1">
        <f>SUM(H22:H23)</f>
        <v>-41.399999999999991</v>
      </c>
      <c r="I24" s="1"/>
      <c r="J24" s="1"/>
      <c r="K24" s="1">
        <f>SUM(K22:K23)</f>
        <v>-41.399999999999991</v>
      </c>
    </row>
    <row r="25" spans="1:11" x14ac:dyDescent="0.35">
      <c r="E25" s="1"/>
      <c r="F25" s="1"/>
      <c r="G25" s="1"/>
      <c r="H25" s="1"/>
      <c r="I25" s="1"/>
      <c r="J25" s="1"/>
      <c r="K25" s="1"/>
    </row>
    <row r="26" spans="1:11" x14ac:dyDescent="0.35">
      <c r="A26" t="s">
        <v>19</v>
      </c>
      <c r="E26" s="1">
        <v>0</v>
      </c>
      <c r="F26" s="1"/>
      <c r="G26" s="1"/>
      <c r="H26" s="1">
        <f>-0.05*H13</f>
        <v>-18</v>
      </c>
      <c r="I26" s="1"/>
      <c r="J26" s="1"/>
      <c r="K26" s="1">
        <f>-0.05*K13</f>
        <v>-18</v>
      </c>
    </row>
    <row r="27" spans="1:11" x14ac:dyDescent="0.35">
      <c r="E27" s="1"/>
      <c r="F27" s="1"/>
      <c r="G27" s="1"/>
      <c r="H27" s="1"/>
      <c r="I27" s="1"/>
      <c r="J27" s="1"/>
      <c r="K27" s="1"/>
    </row>
    <row r="28" spans="1:11" x14ac:dyDescent="0.35">
      <c r="A28" t="s">
        <v>20</v>
      </c>
      <c r="E28" s="2">
        <f>E14+E16+E20+E24+E26</f>
        <v>2143.8000000000002</v>
      </c>
      <c r="F28" s="1"/>
      <c r="G28" s="1"/>
      <c r="H28" s="2">
        <f>H14+H16+H20+H24+H26</f>
        <v>2100.6</v>
      </c>
      <c r="I28" s="1"/>
      <c r="J28" s="1"/>
      <c r="K28" s="2">
        <f>K14+K16+K20+K24+K26</f>
        <v>1884.6</v>
      </c>
    </row>
    <row r="29" spans="1:11" x14ac:dyDescent="0.35">
      <c r="A29" t="s">
        <v>23</v>
      </c>
      <c r="E29" s="1">
        <f>-180</f>
        <v>-180</v>
      </c>
      <c r="F29" s="1"/>
      <c r="G29" s="1"/>
      <c r="H29" s="1"/>
      <c r="I29" s="1"/>
      <c r="J29" s="1"/>
      <c r="K29" s="1"/>
    </row>
    <row r="30" spans="1:11" x14ac:dyDescent="0.35">
      <c r="A30" t="s">
        <v>22</v>
      </c>
      <c r="E30" s="6">
        <f>SUM(E28:E29)</f>
        <v>1963.8000000000002</v>
      </c>
      <c r="F30" s="1"/>
      <c r="G30" s="1"/>
      <c r="H30" s="6">
        <f>SUM(H28:H29)</f>
        <v>2100.6</v>
      </c>
      <c r="I30" s="1"/>
      <c r="J30" s="1"/>
      <c r="K30" s="6">
        <f>SUM(K28:K29)</f>
        <v>1884.6</v>
      </c>
    </row>
    <row r="31" spans="1:11" x14ac:dyDescent="0.35">
      <c r="A31" t="s">
        <v>24</v>
      </c>
      <c r="E31" s="2">
        <f>E30+2*E28</f>
        <v>6251.4000000000005</v>
      </c>
      <c r="F31" s="1"/>
      <c r="G31" s="1"/>
      <c r="H31" s="2">
        <f>3*H30</f>
        <v>6301.7999999999993</v>
      </c>
      <c r="I31" s="1"/>
      <c r="J31" s="1"/>
      <c r="K31" s="2">
        <f>3*K30</f>
        <v>5653.7999999999993</v>
      </c>
    </row>
    <row r="32" spans="1:11" x14ac:dyDescent="0.35">
      <c r="E32" s="1"/>
      <c r="F32" s="1"/>
      <c r="G32" s="1"/>
      <c r="H32" s="1"/>
      <c r="I32" s="1"/>
      <c r="J32" s="1"/>
      <c r="K32" s="1"/>
    </row>
    <row r="33" spans="1:11" x14ac:dyDescent="0.35">
      <c r="A33" t="s">
        <v>27</v>
      </c>
      <c r="E33" s="1"/>
      <c r="F33" s="1"/>
      <c r="G33" s="1"/>
      <c r="H33" s="1"/>
      <c r="I33" s="1"/>
      <c r="J33" s="1"/>
      <c r="K33" s="1"/>
    </row>
    <row r="34" spans="1:11" x14ac:dyDescent="0.35">
      <c r="A34" t="s">
        <v>28</v>
      </c>
      <c r="E34" s="1"/>
      <c r="F34" s="1"/>
      <c r="G34" s="1"/>
      <c r="H34" s="2">
        <f>H28-H26</f>
        <v>2118.6</v>
      </c>
      <c r="I34" s="1"/>
      <c r="J34" s="1"/>
      <c r="K34" s="2">
        <f>K28-K26</f>
        <v>1902.6</v>
      </c>
    </row>
    <row r="35" spans="1:11" x14ac:dyDescent="0.35">
      <c r="A35" t="s">
        <v>24</v>
      </c>
      <c r="E35" s="1"/>
      <c r="F35" s="1"/>
      <c r="G35" s="1"/>
      <c r="H35" s="2">
        <f>3*H34</f>
        <v>6355.7999999999993</v>
      </c>
      <c r="I35" s="1"/>
      <c r="J35" s="1"/>
      <c r="K35" s="2">
        <f>3*K34</f>
        <v>5707.7999999999993</v>
      </c>
    </row>
    <row r="36" spans="1:11" x14ac:dyDescent="0.35">
      <c r="E36" s="1"/>
      <c r="F36" s="1"/>
      <c r="G36" s="1"/>
      <c r="H36" s="1"/>
      <c r="I36" s="1"/>
      <c r="J36" s="1"/>
      <c r="K36" s="1"/>
    </row>
    <row r="37" spans="1:11" x14ac:dyDescent="0.35">
      <c r="E37" s="1"/>
      <c r="F37" s="1"/>
      <c r="G37" s="1"/>
      <c r="H37" s="1"/>
      <c r="I37" s="1"/>
      <c r="J37" s="1"/>
      <c r="K37" s="1"/>
    </row>
    <row r="38" spans="1:11" x14ac:dyDescent="0.35">
      <c r="E38" s="1"/>
      <c r="F38" s="1"/>
      <c r="G38" s="1"/>
      <c r="H38" s="1"/>
      <c r="I38" s="1"/>
      <c r="J38" s="1"/>
      <c r="K38" s="1"/>
    </row>
    <row r="39" spans="1:11" x14ac:dyDescent="0.35">
      <c r="E39" s="1"/>
      <c r="F39" s="1"/>
      <c r="G39" s="1"/>
      <c r="H39" s="1"/>
      <c r="I39" s="1"/>
      <c r="J39" s="1"/>
      <c r="K39" s="1"/>
    </row>
    <row r="40" spans="1:11" x14ac:dyDescent="0.35">
      <c r="E40" s="1"/>
      <c r="F40" s="1"/>
      <c r="G40" s="1"/>
      <c r="H40" s="1"/>
      <c r="I40" s="1"/>
      <c r="J40" s="1"/>
      <c r="K40" s="1"/>
    </row>
  </sheetData>
  <mergeCells count="1">
    <mergeCell ref="A3:L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Sheet2!$A$2:$A$3</xm:f>
          </x14:formula1>
          <xm:sqref>E9:E10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F16" sqref="F16"/>
    </sheetView>
  </sheetViews>
  <sheetFormatPr defaultRowHeight="14.5" x14ac:dyDescent="0.35"/>
  <sheetData>
    <row r="2" spans="1:1" x14ac:dyDescent="0.35">
      <c r="A2" t="s">
        <v>12</v>
      </c>
    </row>
    <row r="3" spans="1:1" x14ac:dyDescent="0.3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Deloitte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rgillin</dc:creator>
  <cp:lastModifiedBy>rgillin</cp:lastModifiedBy>
  <dcterms:created xsi:type="dcterms:W3CDTF">2020-10-13T17:39:33Z</dcterms:created>
  <dcterms:modified xsi:type="dcterms:W3CDTF">2020-10-13T19:14:38Z</dcterms:modified>
</cp:coreProperties>
</file>